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数据库\Springer ADIS\"/>
    </mc:Choice>
  </mc:AlternateContent>
  <bookViews>
    <workbookView xWindow="0" yWindow="0" windowWidth="25200" windowHeight="117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2" i="1" l="1"/>
  <c r="C81" i="1"/>
  <c r="C80" i="1"/>
  <c r="C76" i="1"/>
  <c r="C73" i="1"/>
  <c r="C72" i="1"/>
  <c r="C70" i="1"/>
  <c r="C67" i="1"/>
  <c r="C69" i="1"/>
  <c r="C64" i="1"/>
  <c r="C62" i="1"/>
  <c r="C61" i="1"/>
  <c r="C60" i="1"/>
  <c r="C57" i="1"/>
  <c r="C52" i="1"/>
  <c r="C51" i="1"/>
  <c r="C50" i="1"/>
  <c r="C49" i="1"/>
  <c r="C48" i="1"/>
  <c r="C47" i="1"/>
  <c r="C45" i="1"/>
  <c r="C43" i="1"/>
  <c r="C42" i="1"/>
  <c r="C40" i="1"/>
  <c r="C37" i="1"/>
  <c r="C35" i="1"/>
  <c r="C32" i="1"/>
  <c r="C29" i="1"/>
  <c r="C28" i="1"/>
  <c r="C27" i="1"/>
  <c r="C23" i="1"/>
  <c r="C21" i="1"/>
  <c r="C20" i="1"/>
  <c r="C18" i="1"/>
  <c r="C16" i="1"/>
  <c r="C14" i="1"/>
  <c r="C12" i="1"/>
  <c r="C11" i="1"/>
  <c r="C10" i="1"/>
  <c r="C9" i="1"/>
  <c r="C8" i="1"/>
  <c r="C6" i="1"/>
  <c r="C4" i="1"/>
  <c r="C3" i="1"/>
</calcChain>
</file>

<file path=xl/sharedStrings.xml><?xml version="1.0" encoding="utf-8"?>
<sst xmlns="http://schemas.openxmlformats.org/spreadsheetml/2006/main" count="184" uniqueCount="166">
  <si>
    <t>Journal Title</t>
  </si>
  <si>
    <t>Adverse Drug Reactions &amp; Toxicological Reviews</t>
  </si>
  <si>
    <t>American Journal of Cancer</t>
  </si>
  <si>
    <t>American Journal of Clinical Dermatology</t>
  </si>
  <si>
    <t>American Journal of Drug Delivery</t>
  </si>
  <si>
    <t>American Journal of PharmacoGenomics</t>
  </si>
  <si>
    <t>American Journal of Respiratory Medicine</t>
  </si>
  <si>
    <t>Applied Bioinformatics</t>
  </si>
  <si>
    <t>Clinical Drug Investigation</t>
  </si>
  <si>
    <t>Clinical Immunotherapies</t>
  </si>
  <si>
    <t>CNS Drugs</t>
  </si>
  <si>
    <t>Disease Management &amp; Health Outcomes</t>
  </si>
  <si>
    <t>Drug Investigation</t>
  </si>
  <si>
    <t>Drug Safety</t>
  </si>
  <si>
    <t>Drugs</t>
  </si>
  <si>
    <t>Drugs &amp; Aging</t>
  </si>
  <si>
    <t>Drugs &amp; Therapy Perspectives</t>
  </si>
  <si>
    <t>Evidence-Based Integrative Medicine</t>
  </si>
  <si>
    <t>Genesis Report/RX</t>
  </si>
  <si>
    <t>High Blood Pressure &amp; Cardiovascular Prevention</t>
  </si>
  <si>
    <t>InPharma</t>
  </si>
  <si>
    <t>Inpharma Weekly</t>
  </si>
  <si>
    <t>International Journal of Pharmaceutical Medicine</t>
  </si>
  <si>
    <t>Medical Toxicology</t>
  </si>
  <si>
    <t>Medical Toxicology &amp; Adverse Drug Experience</t>
  </si>
  <si>
    <t>Molecular Diagnosis</t>
  </si>
  <si>
    <t>Paediatric Drugs</t>
  </si>
  <si>
    <t>Pediatric Drugs</t>
  </si>
  <si>
    <t>Pharmaceutical &amp; Diagnostic Innovation</t>
  </si>
  <si>
    <t>Pharmaceutical Innovation</t>
  </si>
  <si>
    <t>PharmacoEconomics &amp; Outcomes News</t>
  </si>
  <si>
    <t>PharmacoEconomics &amp; Outcomes News Weekly</t>
  </si>
  <si>
    <t>PharmacoResources</t>
  </si>
  <si>
    <t>Reactions</t>
  </si>
  <si>
    <t>Reactions Weekly</t>
  </si>
  <si>
    <t>Sports Medicine</t>
  </si>
  <si>
    <t>Toxicological Reviews</t>
  </si>
  <si>
    <t>Treatments in Endocrinology</t>
  </si>
  <si>
    <t>Treatments in Respiratory Medicine</t>
  </si>
  <si>
    <t>Year Coverage</t>
  </si>
  <si>
    <t>2002 - 2002</t>
  </si>
  <si>
    <t>2002 - 2005</t>
  </si>
  <si>
    <t>2001 - 2005</t>
  </si>
  <si>
    <t>2003 - 2005</t>
  </si>
  <si>
    <t>2002 - 2003</t>
  </si>
  <si>
    <t>2004 - 2005</t>
  </si>
  <si>
    <t>1997 - 2005</t>
  </si>
  <si>
    <t>1995 - 2005</t>
  </si>
  <si>
    <t>1976 - 2005</t>
  </si>
  <si>
    <t>1990 - 2005</t>
  </si>
  <si>
    <t>1971 - 2005</t>
  </si>
  <si>
    <t>2000 - 2005</t>
  </si>
  <si>
    <t>1992 - 2005</t>
  </si>
  <si>
    <t>Advances in Therapy</t>
    <phoneticPr fontId="5" type="noConversion"/>
  </si>
  <si>
    <t>American Journal of Cardiovascular Drugs</t>
    <phoneticPr fontId="5" type="noConversion"/>
  </si>
  <si>
    <t>Applied Health Economics and Health Policy</t>
  </si>
  <si>
    <t>BioDrugs</t>
  </si>
  <si>
    <t>Cardiology and Therapy</t>
  </si>
  <si>
    <t>Dermatology and Therapy</t>
  </si>
  <si>
    <t>Diabetes Therapy</t>
  </si>
  <si>
    <t>Drug Safety - Case Reports</t>
  </si>
  <si>
    <t>Drugs in R&amp;D</t>
  </si>
  <si>
    <t>Drugs - Real World Outcomes</t>
  </si>
  <si>
    <t>European Journal of Drug Metabolism and Pharmacokinetics</t>
  </si>
  <si>
    <t>Infectious Diseases and Therapy</t>
  </si>
  <si>
    <t>Molecular Diagnosis &amp; Therapy</t>
  </si>
  <si>
    <t>Neurology and Therapy</t>
  </si>
  <si>
    <t>Oncology and Therapy</t>
  </si>
  <si>
    <t>Ophthalmology and Therapy</t>
  </si>
  <si>
    <t>Pain and Therapy</t>
  </si>
  <si>
    <t>The Patient - Patient-Centered Outcomes Research</t>
  </si>
  <si>
    <t>Pharmaceutical Medicine</t>
  </si>
  <si>
    <t>PharmacoEconomics - Open-Healthcare Interventions and Outcomes</t>
    <phoneticPr fontId="5" type="noConversion"/>
  </si>
  <si>
    <t>Pulmonary Therapy</t>
  </si>
  <si>
    <t>Rheumatology and Therapy</t>
  </si>
  <si>
    <t>Targeted Oncology</t>
  </si>
  <si>
    <t>https://link.springer.com/journal/12325</t>
  </si>
  <si>
    <t>https://link.springer.com/journal/40256</t>
  </si>
  <si>
    <t>https://link.springer.com/journal/40257</t>
  </si>
  <si>
    <t>https://link.springer.com/journal/40258</t>
  </si>
  <si>
    <t>https://link.springer.com/journal/40259</t>
  </si>
  <si>
    <t>https://link.springer.com/journal/40119</t>
  </si>
  <si>
    <t>https://link.springer.com/journal/40261</t>
  </si>
  <si>
    <t>https://link.springer.com/journal/40262</t>
  </si>
  <si>
    <t>https://link.springer.com/journal/40263</t>
  </si>
  <si>
    <t>2000 - 2005</t>
    <phoneticPr fontId="2" type="noConversion"/>
  </si>
  <si>
    <t>1994 - 1996</t>
    <phoneticPr fontId="2" type="noConversion"/>
  </si>
  <si>
    <t>1994 - 2005</t>
    <phoneticPr fontId="2" type="noConversion"/>
  </si>
  <si>
    <t>https://link.springer.com/journal/13555</t>
  </si>
  <si>
    <t>https://link.springer.com/journal/13300</t>
  </si>
  <si>
    <t>https://link.springer.com/journal/40264</t>
  </si>
  <si>
    <t>https://link.springer.com/journal/40800</t>
  </si>
  <si>
    <t>https://link.springer.com/journal/40265</t>
  </si>
  <si>
    <t>https://link.springer.com/journal/40801</t>
  </si>
  <si>
    <t>https://link.springer.com/journal/40266</t>
  </si>
  <si>
    <t>1991 - 2005</t>
    <phoneticPr fontId="2" type="noConversion"/>
  </si>
  <si>
    <t>1993 - 2005</t>
    <phoneticPr fontId="2" type="noConversion"/>
  </si>
  <si>
    <t>https://link.springer.com/journal/40268</t>
  </si>
  <si>
    <t>1999 - 2005</t>
    <phoneticPr fontId="2" type="noConversion"/>
  </si>
  <si>
    <t>https://link.springer.com/journal/40267</t>
  </si>
  <si>
    <t>https://link.springer.com/journal/13318</t>
  </si>
  <si>
    <t>1999 - 2001</t>
    <phoneticPr fontId="2" type="noConversion"/>
  </si>
  <si>
    <t>https://link.springer.com/journal/40292</t>
  </si>
  <si>
    <t>https://link.springer.com/journal/40121</t>
  </si>
  <si>
    <t>1975 - 1989</t>
    <phoneticPr fontId="2" type="noConversion"/>
  </si>
  <si>
    <t>1990 - 2005</t>
    <phoneticPr fontId="2" type="noConversion"/>
  </si>
  <si>
    <t>1986 - 1986</t>
    <phoneticPr fontId="2" type="noConversion"/>
  </si>
  <si>
    <t>1987 - 1989</t>
    <phoneticPr fontId="2" type="noConversion"/>
  </si>
  <si>
    <t>https://link.springer.com/journal/40291</t>
  </si>
  <si>
    <t>https://link.springer.com/journal/40120</t>
  </si>
  <si>
    <t>https://link.springer.com/journal/40487</t>
  </si>
  <si>
    <t>https://link.springer.com/journal/40123</t>
  </si>
  <si>
    <t>2000 -</t>
    <phoneticPr fontId="2" type="noConversion"/>
  </si>
  <si>
    <t>2001 -</t>
    <phoneticPr fontId="2" type="noConversion"/>
  </si>
  <si>
    <t>2000 -</t>
    <phoneticPr fontId="2" type="noConversion"/>
  </si>
  <si>
    <t>2004 -</t>
    <phoneticPr fontId="2" type="noConversion"/>
  </si>
  <si>
    <t>1997 -</t>
    <phoneticPr fontId="2" type="noConversion"/>
  </si>
  <si>
    <t>2012 -</t>
    <phoneticPr fontId="2" type="noConversion"/>
  </si>
  <si>
    <t>1997 -</t>
    <phoneticPr fontId="2" type="noConversion"/>
  </si>
  <si>
    <t>1997 -</t>
    <phoneticPr fontId="2" type="noConversion"/>
  </si>
  <si>
    <t>2011 -</t>
    <phoneticPr fontId="2" type="noConversion"/>
  </si>
  <si>
    <t>2010 -</t>
    <phoneticPr fontId="2" type="noConversion"/>
  </si>
  <si>
    <t>1989 - 1994</t>
    <phoneticPr fontId="2" type="noConversion"/>
  </si>
  <si>
    <t>2014 -</t>
    <phoneticPr fontId="2" type="noConversion"/>
  </si>
  <si>
    <t>2014 -</t>
    <phoneticPr fontId="2" type="noConversion"/>
  </si>
  <si>
    <t>1997 -</t>
    <phoneticPr fontId="2" type="noConversion"/>
  </si>
  <si>
    <t>1999 -</t>
    <phoneticPr fontId="2" type="noConversion"/>
  </si>
  <si>
    <t>2003 -</t>
    <phoneticPr fontId="2" type="noConversion"/>
  </si>
  <si>
    <t>2012 -</t>
    <phoneticPr fontId="2" type="noConversion"/>
  </si>
  <si>
    <t>2000 -</t>
    <phoneticPr fontId="2" type="noConversion"/>
  </si>
  <si>
    <t>2012 -</t>
    <phoneticPr fontId="2" type="noConversion"/>
  </si>
  <si>
    <t>2013 -</t>
    <phoneticPr fontId="2" type="noConversion"/>
  </si>
  <si>
    <t>2012 -</t>
    <phoneticPr fontId="2" type="noConversion"/>
  </si>
  <si>
    <t>1999 - 2001</t>
    <phoneticPr fontId="2" type="noConversion"/>
  </si>
  <si>
    <t>https://link.springer.com/journal/40122</t>
  </si>
  <si>
    <t>https://link.springer.com/journal/40272</t>
  </si>
  <si>
    <t>1999 -</t>
    <phoneticPr fontId="2" type="noConversion"/>
  </si>
  <si>
    <t>2001 - 2003</t>
    <phoneticPr fontId="2" type="noConversion"/>
  </si>
  <si>
    <t>https://link.springer.com/journal/40290</t>
  </si>
  <si>
    <t>https://link.springer.com/journal/40273</t>
  </si>
  <si>
    <t>1997 -</t>
    <phoneticPr fontId="2" type="noConversion"/>
  </si>
  <si>
    <t>https://link.springer.com/journal/41669</t>
  </si>
  <si>
    <t>2017 -</t>
    <phoneticPr fontId="2" type="noConversion"/>
  </si>
  <si>
    <t>2004 - 2005</t>
    <phoneticPr fontId="2" type="noConversion"/>
  </si>
  <si>
    <t>https://link.springer.com/journal/40274</t>
  </si>
  <si>
    <t>1997 -</t>
    <phoneticPr fontId="2" type="noConversion"/>
  </si>
  <si>
    <t>1996 - 2003</t>
    <phoneticPr fontId="2" type="noConversion"/>
  </si>
  <si>
    <t>1994 - 1995</t>
    <phoneticPr fontId="2" type="noConversion"/>
  </si>
  <si>
    <t>https://link.springer.com/journal/41030</t>
  </si>
  <si>
    <t>2015 -</t>
    <phoneticPr fontId="2" type="noConversion"/>
  </si>
  <si>
    <t>1980 - 1989</t>
    <phoneticPr fontId="2" type="noConversion"/>
  </si>
  <si>
    <t>1990 - 2005</t>
    <phoneticPr fontId="2" type="noConversion"/>
  </si>
  <si>
    <t>https://link.springer.com/journal/40278</t>
  </si>
  <si>
    <t>1997 -</t>
    <phoneticPr fontId="2" type="noConversion"/>
  </si>
  <si>
    <t>https://link.springer.com/journal/40744</t>
  </si>
  <si>
    <t>2014 -</t>
    <phoneticPr fontId="2" type="noConversion"/>
  </si>
  <si>
    <t>1984 - 2005</t>
    <phoneticPr fontId="2" type="noConversion"/>
  </si>
  <si>
    <t>https://link.springer.com/journal/11523</t>
  </si>
  <si>
    <t>2006 -</t>
    <phoneticPr fontId="2" type="noConversion"/>
  </si>
  <si>
    <t>https://link.springer.com/journal/40271</t>
  </si>
  <si>
    <t>2008 -</t>
    <phoneticPr fontId="2" type="noConversion"/>
  </si>
  <si>
    <t>PharmacoEconomics</t>
    <phoneticPr fontId="2" type="noConversion"/>
  </si>
  <si>
    <t>Clinical Pharmacokinetics</t>
    <phoneticPr fontId="2" type="noConversion"/>
  </si>
  <si>
    <t>URL</t>
    <phoneticPr fontId="2" type="noConversion"/>
  </si>
  <si>
    <t>1997 -</t>
    <phoneticPr fontId="2" type="noConversion"/>
  </si>
  <si>
    <t>https://link.springer.com/journal/40279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</si>
</sst>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等线"/>
      <family val="2"/>
      <charset val="134"/>
      <scheme val="minor"/>
    </font>
    <font>
      <b/>
      <sz val="11"/>
      <color theme="1"/>
      <name val="等线"/>
      <family val="2"/>
      <scheme val="minor"/>
    </font>
    <font>
      <sz val="9"/>
      <name val="等线"/>
      <family val="2"/>
      <charset val="134"/>
      <scheme val="minor"/>
    </font>
    <font>
      <u/>
      <sz val="11"/>
      <color theme="10"/>
      <name val="等线"/>
      <family val="2"/>
      <scheme val="minor"/>
    </font>
    <font>
      <sz val="10"/>
      <color indexed="8"/>
      <name val="Arial"/>
      <family val="2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/>
    <xf numFmtId="0" fontId="4" fillId="0" borderId="0"/>
  </cellStyleXfs>
  <cellXfs count="11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0" xfId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</cellXfs>
  <cellStyles count="3">
    <cellStyle name="Standard_Tabelle1" xfId="2"/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link.springer.com/journal/40800" TargetMode="External"/><Relationship Id="rId18" Type="http://schemas.openxmlformats.org/officeDocument/2006/relationships/hyperlink" Target="https://link.springer.com/journal/40268" TargetMode="External"/><Relationship Id="rId26" Type="http://schemas.openxmlformats.org/officeDocument/2006/relationships/hyperlink" Target="https://link.springer.com/journal/40122" TargetMode="External"/><Relationship Id="rId21" Type="http://schemas.openxmlformats.org/officeDocument/2006/relationships/hyperlink" Target="https://link.springer.com/journal/40121" TargetMode="External"/><Relationship Id="rId34" Type="http://schemas.openxmlformats.org/officeDocument/2006/relationships/hyperlink" Target="https://link.springer.com/journal/40744" TargetMode="External"/><Relationship Id="rId7" Type="http://schemas.openxmlformats.org/officeDocument/2006/relationships/hyperlink" Target="https://link.springer.com/journal/40261" TargetMode="External"/><Relationship Id="rId12" Type="http://schemas.openxmlformats.org/officeDocument/2006/relationships/hyperlink" Target="https://link.springer.com/journal/40264" TargetMode="External"/><Relationship Id="rId17" Type="http://schemas.openxmlformats.org/officeDocument/2006/relationships/hyperlink" Target="https://link.springer.com/journal/40267" TargetMode="External"/><Relationship Id="rId25" Type="http://schemas.openxmlformats.org/officeDocument/2006/relationships/hyperlink" Target="https://link.springer.com/journal/40123" TargetMode="External"/><Relationship Id="rId33" Type="http://schemas.openxmlformats.org/officeDocument/2006/relationships/hyperlink" Target="https://link.springer.com/journal/40278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s://link.springer.com/journal/40256" TargetMode="External"/><Relationship Id="rId16" Type="http://schemas.openxmlformats.org/officeDocument/2006/relationships/hyperlink" Target="https://link.springer.com/journal/40266" TargetMode="External"/><Relationship Id="rId20" Type="http://schemas.openxmlformats.org/officeDocument/2006/relationships/hyperlink" Target="https://link.springer.com/journal/40292" TargetMode="External"/><Relationship Id="rId29" Type="http://schemas.openxmlformats.org/officeDocument/2006/relationships/hyperlink" Target="https://link.springer.com/journal/40273" TargetMode="External"/><Relationship Id="rId1" Type="http://schemas.openxmlformats.org/officeDocument/2006/relationships/hyperlink" Target="https://link.springer.com/journal/12325" TargetMode="External"/><Relationship Id="rId6" Type="http://schemas.openxmlformats.org/officeDocument/2006/relationships/hyperlink" Target="https://link.springer.com/journal/40119" TargetMode="External"/><Relationship Id="rId11" Type="http://schemas.openxmlformats.org/officeDocument/2006/relationships/hyperlink" Target="https://link.springer.com/journal/13300" TargetMode="External"/><Relationship Id="rId24" Type="http://schemas.openxmlformats.org/officeDocument/2006/relationships/hyperlink" Target="https://link.springer.com/journal/40487" TargetMode="External"/><Relationship Id="rId32" Type="http://schemas.openxmlformats.org/officeDocument/2006/relationships/hyperlink" Target="https://link.springer.com/journal/41030" TargetMode="External"/><Relationship Id="rId37" Type="http://schemas.openxmlformats.org/officeDocument/2006/relationships/hyperlink" Target="https://link.springer.com/journal/40279" TargetMode="External"/><Relationship Id="rId5" Type="http://schemas.openxmlformats.org/officeDocument/2006/relationships/hyperlink" Target="https://link.springer.com/journal/40259" TargetMode="External"/><Relationship Id="rId15" Type="http://schemas.openxmlformats.org/officeDocument/2006/relationships/hyperlink" Target="https://link.springer.com/journal/40801" TargetMode="External"/><Relationship Id="rId23" Type="http://schemas.openxmlformats.org/officeDocument/2006/relationships/hyperlink" Target="https://link.springer.com/journal/40120" TargetMode="External"/><Relationship Id="rId28" Type="http://schemas.openxmlformats.org/officeDocument/2006/relationships/hyperlink" Target="https://link.springer.com/journal/40290" TargetMode="External"/><Relationship Id="rId36" Type="http://schemas.openxmlformats.org/officeDocument/2006/relationships/hyperlink" Target="https://link.springer.com/journal/40271" TargetMode="External"/><Relationship Id="rId10" Type="http://schemas.openxmlformats.org/officeDocument/2006/relationships/hyperlink" Target="https://link.springer.com/journal/13555" TargetMode="External"/><Relationship Id="rId19" Type="http://schemas.openxmlformats.org/officeDocument/2006/relationships/hyperlink" Target="https://link.springer.com/journal/13318" TargetMode="External"/><Relationship Id="rId31" Type="http://schemas.openxmlformats.org/officeDocument/2006/relationships/hyperlink" Target="https://link.springer.com/journal/40274" TargetMode="External"/><Relationship Id="rId4" Type="http://schemas.openxmlformats.org/officeDocument/2006/relationships/hyperlink" Target="https://link.springer.com/journal/40258" TargetMode="External"/><Relationship Id="rId9" Type="http://schemas.openxmlformats.org/officeDocument/2006/relationships/hyperlink" Target="https://link.springer.com/journal/40263" TargetMode="External"/><Relationship Id="rId14" Type="http://schemas.openxmlformats.org/officeDocument/2006/relationships/hyperlink" Target="https://link.springer.com/journal/40265" TargetMode="External"/><Relationship Id="rId22" Type="http://schemas.openxmlformats.org/officeDocument/2006/relationships/hyperlink" Target="https://link.springer.com/journal/40291" TargetMode="External"/><Relationship Id="rId27" Type="http://schemas.openxmlformats.org/officeDocument/2006/relationships/hyperlink" Target="https://link.springer.com/journal/40272" TargetMode="External"/><Relationship Id="rId30" Type="http://schemas.openxmlformats.org/officeDocument/2006/relationships/hyperlink" Target="https://link.springer.com/journal/41669" TargetMode="External"/><Relationship Id="rId35" Type="http://schemas.openxmlformats.org/officeDocument/2006/relationships/hyperlink" Target="https://link.springer.com/journal/11523" TargetMode="External"/><Relationship Id="rId8" Type="http://schemas.openxmlformats.org/officeDocument/2006/relationships/hyperlink" Target="https://link.springer.com/journal/40262" TargetMode="External"/><Relationship Id="rId3" Type="http://schemas.openxmlformats.org/officeDocument/2006/relationships/hyperlink" Target="https://link.springer.com/journal/402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"/>
  <sheetViews>
    <sheetView tabSelected="1" workbookViewId="0">
      <selection activeCell="D1" sqref="D1"/>
    </sheetView>
  </sheetViews>
  <sheetFormatPr defaultRowHeight="14.25" x14ac:dyDescent="0.2"/>
  <cols>
    <col min="1" max="1" width="41.25" style="1" customWidth="1"/>
    <col min="2" max="2" width="14.75" style="1" customWidth="1"/>
    <col min="3" max="3" width="55" style="6" customWidth="1"/>
  </cols>
  <sheetData>
    <row r="1" spans="1:3" x14ac:dyDescent="0.2">
      <c r="A1" s="4" t="s">
        <v>0</v>
      </c>
      <c r="B1" s="2" t="s">
        <v>39</v>
      </c>
      <c r="C1" s="2" t="s">
        <v>163</v>
      </c>
    </row>
    <row r="2" spans="1:3" ht="39.75" customHeight="1" x14ac:dyDescent="0.2">
      <c r="A2" s="5" t="s">
        <v>53</v>
      </c>
      <c r="B2" s="5" t="s">
        <v>112</v>
      </c>
      <c r="C2" s="3" t="s">
        <v>76</v>
      </c>
    </row>
    <row r="3" spans="1:3" ht="39.75" customHeight="1" x14ac:dyDescent="0.2">
      <c r="A3" s="5" t="s">
        <v>1</v>
      </c>
      <c r="B3" s="5" t="s">
        <v>40</v>
      </c>
      <c r="C3" s="3" t="str">
        <f>HYPERLINK("http://ovidsp.ovid.com/ovidweb.cgi?T=JS&amp;NEWS=n&amp;CSC=Y&amp;PAGE=toc&amp;D=yrovft&amp;AN=00001693-000000000-00000","http://ovidsp.ovid.com/ovidweb.cgi?T=JS&amp;NEWS=n&amp;CSC=Y&amp;PAGE=toc&amp;D=yrovft&amp;AN=00001693-000000000-00000")</f>
        <v>http://ovidsp.ovid.com/ovidweb.cgi?T=JS&amp;NEWS=n&amp;CSC=Y&amp;PAGE=toc&amp;D=yrovft&amp;AN=00001693-000000000-00000</v>
      </c>
    </row>
    <row r="4" spans="1:3" ht="39.75" customHeight="1" x14ac:dyDescent="0.2">
      <c r="A4" s="5" t="s">
        <v>2</v>
      </c>
      <c r="B4" s="5" t="s">
        <v>41</v>
      </c>
      <c r="C4" s="3" t="str">
        <f>HYPERLINK("http://ovidsp.ovid.com/ovidweb.cgi?T=JS&amp;NEWS=n&amp;CSC=Y&amp;PAGE=toc&amp;D=yrovft&amp;AN=00024669-000000000-00000","http://ovidsp.ovid.com/ovidweb.cgi?T=JS&amp;NEWS=n&amp;CSC=Y&amp;PAGE=toc&amp;D=yrovft&amp;AN=00024669-000000000-00000")</f>
        <v>http://ovidsp.ovid.com/ovidweb.cgi?T=JS&amp;NEWS=n&amp;CSC=Y&amp;PAGE=toc&amp;D=yrovft&amp;AN=00024669-000000000-00000</v>
      </c>
    </row>
    <row r="5" spans="1:3" ht="39.75" customHeight="1" x14ac:dyDescent="0.2">
      <c r="A5" s="9" t="s">
        <v>54</v>
      </c>
      <c r="B5" s="5" t="s">
        <v>113</v>
      </c>
      <c r="C5" s="3" t="s">
        <v>77</v>
      </c>
    </row>
    <row r="6" spans="1:3" ht="39.75" customHeight="1" x14ac:dyDescent="0.2">
      <c r="A6" s="10"/>
      <c r="B6" s="5" t="s">
        <v>42</v>
      </c>
      <c r="C6" s="3" t="str">
        <f>HYPERLINK("http://ovidsp.ovid.com/ovidweb.cgi?T=JS&amp;NEWS=n&amp;CSC=Y&amp;PAGE=toc&amp;D=yrovft&amp;AN=00129784-000000000-00000","http://ovidsp.ovid.com/ovidweb.cgi?T=JS&amp;NEWS=n&amp;CSC=Y&amp;PAGE=toc&amp;D=yrovft&amp;AN=00129784-000000000-00000")</f>
        <v>http://ovidsp.ovid.com/ovidweb.cgi?T=JS&amp;NEWS=n&amp;CSC=Y&amp;PAGE=toc&amp;D=yrovft&amp;AN=00129784-000000000-00000</v>
      </c>
    </row>
    <row r="7" spans="1:3" ht="39.75" customHeight="1" x14ac:dyDescent="0.2">
      <c r="A7" s="7" t="s">
        <v>3</v>
      </c>
      <c r="B7" s="5" t="s">
        <v>114</v>
      </c>
      <c r="C7" s="3" t="s">
        <v>78</v>
      </c>
    </row>
    <row r="8" spans="1:3" ht="39.75" customHeight="1" x14ac:dyDescent="0.2">
      <c r="A8" s="8"/>
      <c r="B8" s="5" t="s">
        <v>85</v>
      </c>
      <c r="C8" s="3" t="str">
        <f>HYPERLINK("http://ovidsp.ovid.com/ovidweb.cgi?T=JS&amp;NEWS=n&amp;CSC=Y&amp;PAGE=toc&amp;D=yrovft&amp;AN=00128071-000000000-00000","http://ovidsp.ovid.com/ovidweb.cgi?T=JS&amp;NEWS=n&amp;CSC=Y&amp;PAGE=toc&amp;D=yrovft&amp;AN=00128071-000000000-00000")</f>
        <v>http://ovidsp.ovid.com/ovidweb.cgi?T=JS&amp;NEWS=n&amp;CSC=Y&amp;PAGE=toc&amp;D=yrovft&amp;AN=00128071-000000000-00000</v>
      </c>
    </row>
    <row r="9" spans="1:3" ht="39.75" customHeight="1" x14ac:dyDescent="0.2">
      <c r="A9" s="5" t="s">
        <v>4</v>
      </c>
      <c r="B9" s="5" t="s">
        <v>43</v>
      </c>
      <c r="C9" s="3" t="str">
        <f>HYPERLINK("http://ovidsp.ovid.com/ovidweb.cgi?T=JS&amp;NEWS=n&amp;CSC=Y&amp;PAGE=toc&amp;D=yrovft&amp;AN=00137696-000000000-00000","http://ovidsp.ovid.com/ovidweb.cgi?T=JS&amp;NEWS=n&amp;CSC=Y&amp;PAGE=toc&amp;D=yrovft&amp;AN=00137696-000000000-00000")</f>
        <v>http://ovidsp.ovid.com/ovidweb.cgi?T=JS&amp;NEWS=n&amp;CSC=Y&amp;PAGE=toc&amp;D=yrovft&amp;AN=00137696-000000000-00000</v>
      </c>
    </row>
    <row r="10" spans="1:3" ht="39.75" customHeight="1" x14ac:dyDescent="0.2">
      <c r="A10" s="5" t="s">
        <v>5</v>
      </c>
      <c r="B10" s="5" t="s">
        <v>42</v>
      </c>
      <c r="C10" s="3" t="str">
        <f>HYPERLINK("http://ovidsp.ovid.com/ovidweb.cgi?T=JS&amp;NEWS=n&amp;CSC=Y&amp;PAGE=toc&amp;D=yrovft&amp;AN=00129785-000000000-00000","http://ovidsp.ovid.com/ovidweb.cgi?T=JS&amp;NEWS=n&amp;CSC=Y&amp;PAGE=toc&amp;D=yrovft&amp;AN=00129785-000000000-00000")</f>
        <v>http://ovidsp.ovid.com/ovidweb.cgi?T=JS&amp;NEWS=n&amp;CSC=Y&amp;PAGE=toc&amp;D=yrovft&amp;AN=00129785-000000000-00000</v>
      </c>
    </row>
    <row r="11" spans="1:3" ht="39.75" customHeight="1" x14ac:dyDescent="0.2">
      <c r="A11" s="5" t="s">
        <v>6</v>
      </c>
      <c r="B11" s="5" t="s">
        <v>44</v>
      </c>
      <c r="C11" s="3" t="str">
        <f>HYPERLINK("http://ovidsp.ovid.com/ovidweb.cgi?T=JS&amp;NEWS=n&amp;CSC=Y&amp;PAGE=toc&amp;D=yrovft&amp;AN=00024674-000000000-00000","http://ovidsp.ovid.com/ovidweb.cgi?T=JS&amp;NEWS=n&amp;CSC=Y&amp;PAGE=toc&amp;D=yrovft&amp;AN=00024674-000000000-00000")</f>
        <v>http://ovidsp.ovid.com/ovidweb.cgi?T=JS&amp;NEWS=n&amp;CSC=Y&amp;PAGE=toc&amp;D=yrovft&amp;AN=00024674-000000000-00000</v>
      </c>
    </row>
    <row r="12" spans="1:3" ht="39.75" customHeight="1" x14ac:dyDescent="0.2">
      <c r="A12" s="5" t="s">
        <v>7</v>
      </c>
      <c r="B12" s="5" t="s">
        <v>45</v>
      </c>
      <c r="C12" s="3" t="str">
        <f>HYPERLINK("http://ovidsp.ovid.com/ovidweb.cgi?T=JS&amp;NEWS=n&amp;CSC=Y&amp;PAGE=toc&amp;D=yrovft&amp;AN=00822942-000000000-00000","http://ovidsp.ovid.com/ovidweb.cgi?T=JS&amp;NEWS=n&amp;CSC=Y&amp;PAGE=toc&amp;D=yrovft&amp;AN=00822942-000000000-00000")</f>
        <v>http://ovidsp.ovid.com/ovidweb.cgi?T=JS&amp;NEWS=n&amp;CSC=Y&amp;PAGE=toc&amp;D=yrovft&amp;AN=00822942-000000000-00000</v>
      </c>
    </row>
    <row r="13" spans="1:3" ht="39.75" customHeight="1" x14ac:dyDescent="0.2">
      <c r="A13" s="7" t="s">
        <v>55</v>
      </c>
      <c r="B13" s="5" t="s">
        <v>115</v>
      </c>
      <c r="C13" s="3" t="s">
        <v>79</v>
      </c>
    </row>
    <row r="14" spans="1:3" ht="39.75" customHeight="1" x14ac:dyDescent="0.2">
      <c r="A14" s="8"/>
      <c r="B14" s="5" t="s">
        <v>45</v>
      </c>
      <c r="C14" s="3" t="str">
        <f>HYPERLINK("http://ovidsp.ovid.com/ovidweb.cgi?T=JS&amp;NEWS=n&amp;CSC=Y&amp;PAGE=toc&amp;D=yrovft&amp;AN=00148365-000000000-00000","http://ovidsp.ovid.com/ovidweb.cgi?T=JS&amp;NEWS=n&amp;CSC=Y&amp;PAGE=toc&amp;D=yrovft&amp;AN=00148365-000000000-00000")</f>
        <v>http://ovidsp.ovid.com/ovidweb.cgi?T=JS&amp;NEWS=n&amp;CSC=Y&amp;PAGE=toc&amp;D=yrovft&amp;AN=00148365-000000000-00000</v>
      </c>
    </row>
    <row r="15" spans="1:3" ht="39.75" customHeight="1" x14ac:dyDescent="0.2">
      <c r="A15" s="7" t="s">
        <v>56</v>
      </c>
      <c r="B15" s="5" t="s">
        <v>116</v>
      </c>
      <c r="C15" s="3" t="s">
        <v>80</v>
      </c>
    </row>
    <row r="16" spans="1:3" ht="39.75" customHeight="1" x14ac:dyDescent="0.2">
      <c r="A16" s="8"/>
      <c r="B16" s="5" t="s">
        <v>46</v>
      </c>
      <c r="C16" s="3" t="str">
        <f>HYPERLINK("http://ovidsp.ovid.com/ovidweb.cgi?T=JS&amp;NEWS=n&amp;CSC=Y&amp;PAGE=toc&amp;D=yrovft&amp;AN=00063030-000000000-00000","http://ovidsp.ovid.com/ovidweb.cgi?T=JS&amp;NEWS=n&amp;CSC=Y&amp;PAGE=toc&amp;D=yrovft&amp;AN=00063030-000000000-00000")</f>
        <v>http://ovidsp.ovid.com/ovidweb.cgi?T=JS&amp;NEWS=n&amp;CSC=Y&amp;PAGE=toc&amp;D=yrovft&amp;AN=00063030-000000000-00000</v>
      </c>
    </row>
    <row r="17" spans="1:3" ht="39.75" customHeight="1" x14ac:dyDescent="0.2">
      <c r="A17" s="5" t="s">
        <v>57</v>
      </c>
      <c r="B17" s="5" t="s">
        <v>117</v>
      </c>
      <c r="C17" s="3" t="s">
        <v>81</v>
      </c>
    </row>
    <row r="18" spans="1:3" ht="39.75" customHeight="1" x14ac:dyDescent="0.2">
      <c r="A18" s="7" t="s">
        <v>8</v>
      </c>
      <c r="B18" s="5" t="s">
        <v>47</v>
      </c>
      <c r="C18" s="3" t="str">
        <f>HYPERLINK("http://ovidsp.ovid.com/ovidweb.cgi?T=JS&amp;NEWS=n&amp;CSC=Y&amp;PAGE=toc&amp;D=yrovft&amp;AN=00044011-000000000-00000","http://ovidsp.ovid.com/ovidweb.cgi?T=JS&amp;NEWS=n&amp;CSC=Y&amp;PAGE=toc&amp;D=yrovft&amp;AN=00044011-000000000-00000")</f>
        <v>http://ovidsp.ovid.com/ovidweb.cgi?T=JS&amp;NEWS=n&amp;CSC=Y&amp;PAGE=toc&amp;D=yrovft&amp;AN=00044011-000000000-00000</v>
      </c>
    </row>
    <row r="19" spans="1:3" ht="39.75" customHeight="1" x14ac:dyDescent="0.2">
      <c r="A19" s="8"/>
      <c r="B19" s="5" t="s">
        <v>118</v>
      </c>
      <c r="C19" s="3" t="s">
        <v>82</v>
      </c>
    </row>
    <row r="20" spans="1:3" ht="39.75" customHeight="1" x14ac:dyDescent="0.2">
      <c r="A20" s="5" t="s">
        <v>9</v>
      </c>
      <c r="B20" s="5" t="s">
        <v>86</v>
      </c>
      <c r="C20" s="3" t="str">
        <f>HYPERLINK("http://ovidsp.ovid.com/ovidweb.cgi?T=JS&amp;NEWS=n&amp;CSC=Y&amp;PAGE=toc&amp;D=yrovft&amp;AN=01329136-000000000-00000","http://ovidsp.ovid.com/ovidweb.cgi?T=JS&amp;NEWS=n&amp;CSC=Y&amp;PAGE=toc&amp;D=yrovft&amp;AN=01329136-000000000-00000")</f>
        <v>http://ovidsp.ovid.com/ovidweb.cgi?T=JS&amp;NEWS=n&amp;CSC=Y&amp;PAGE=toc&amp;D=yrovft&amp;AN=01329136-000000000-00000</v>
      </c>
    </row>
    <row r="21" spans="1:3" ht="39.75" customHeight="1" x14ac:dyDescent="0.2">
      <c r="A21" s="7" t="s">
        <v>162</v>
      </c>
      <c r="B21" s="5" t="s">
        <v>48</v>
      </c>
      <c r="C21" s="3" t="str">
        <f>HYPERLINK("http://ovidsp.ovid.com/ovidweb.cgi?T=JS&amp;NEWS=n&amp;CSC=Y&amp;PAGE=toc&amp;D=yrovft&amp;AN=00003088-000000000-00000","http://ovidsp.ovid.com/ovidweb.cgi?T=JS&amp;NEWS=n&amp;CSC=Y&amp;PAGE=toc&amp;D=yrovft&amp;AN=00003088-000000000-00000")</f>
        <v>http://ovidsp.ovid.com/ovidweb.cgi?T=JS&amp;NEWS=n&amp;CSC=Y&amp;PAGE=toc&amp;D=yrovft&amp;AN=00003088-000000000-00000</v>
      </c>
    </row>
    <row r="22" spans="1:3" ht="39.75" customHeight="1" x14ac:dyDescent="0.2">
      <c r="A22" s="8"/>
      <c r="B22" s="5" t="s">
        <v>119</v>
      </c>
      <c r="C22" s="3" t="s">
        <v>83</v>
      </c>
    </row>
    <row r="23" spans="1:3" ht="39.75" customHeight="1" x14ac:dyDescent="0.2">
      <c r="A23" s="7" t="s">
        <v>10</v>
      </c>
      <c r="B23" s="5" t="s">
        <v>87</v>
      </c>
      <c r="C23" s="3" t="str">
        <f>HYPERLINK("http://ovidsp.ovid.com/ovidweb.cgi?T=JS&amp;NEWS=n&amp;CSC=Y&amp;PAGE=toc&amp;D=yrovft&amp;AN=00023210-000000000-00000","http://ovidsp.ovid.com/ovidweb.cgi?T=JS&amp;NEWS=n&amp;CSC=Y&amp;PAGE=toc&amp;D=yrovft&amp;AN=00023210-000000000-00000")</f>
        <v>http://ovidsp.ovid.com/ovidweb.cgi?T=JS&amp;NEWS=n&amp;CSC=Y&amp;PAGE=toc&amp;D=yrovft&amp;AN=00023210-000000000-00000</v>
      </c>
    </row>
    <row r="24" spans="1:3" ht="39.75" customHeight="1" x14ac:dyDescent="0.2">
      <c r="A24" s="8"/>
      <c r="B24" s="5" t="s">
        <v>118</v>
      </c>
      <c r="C24" s="3" t="s">
        <v>84</v>
      </c>
    </row>
    <row r="25" spans="1:3" ht="39.75" customHeight="1" x14ac:dyDescent="0.2">
      <c r="A25" s="5" t="s">
        <v>58</v>
      </c>
      <c r="B25" s="5" t="s">
        <v>120</v>
      </c>
      <c r="C25" s="3" t="s">
        <v>88</v>
      </c>
    </row>
    <row r="26" spans="1:3" ht="39.75" customHeight="1" x14ac:dyDescent="0.2">
      <c r="A26" s="5" t="s">
        <v>59</v>
      </c>
      <c r="B26" s="5" t="s">
        <v>121</v>
      </c>
      <c r="C26" s="3" t="s">
        <v>89</v>
      </c>
    </row>
    <row r="27" spans="1:3" ht="39.75" customHeight="1" x14ac:dyDescent="0.2">
      <c r="A27" s="5" t="s">
        <v>11</v>
      </c>
      <c r="B27" s="5" t="s">
        <v>46</v>
      </c>
      <c r="C27" s="3" t="str">
        <f>HYPERLINK("http://ovidsp.ovid.com/ovidweb.cgi?T=JS&amp;NEWS=n&amp;CSC=Y&amp;PAGE=toc&amp;D=yrovft&amp;AN=00115677-000000000-00000","http://ovidsp.ovid.com/ovidweb.cgi?T=JS&amp;NEWS=n&amp;CSC=Y&amp;PAGE=toc&amp;D=yrovft&amp;AN=00115677-000000000-00000")</f>
        <v>http://ovidsp.ovid.com/ovidweb.cgi?T=JS&amp;NEWS=n&amp;CSC=Y&amp;PAGE=toc&amp;D=yrovft&amp;AN=00115677-000000000-00000</v>
      </c>
    </row>
    <row r="28" spans="1:3" ht="39.75" customHeight="1" x14ac:dyDescent="0.2">
      <c r="A28" s="5" t="s">
        <v>12</v>
      </c>
      <c r="B28" s="5" t="s">
        <v>122</v>
      </c>
      <c r="C28" s="3" t="str">
        <f>HYPERLINK("http://ovidsp.ovid.com/ovidweb.cgi?T=JS&amp;NEWS=n&amp;CSC=Y&amp;PAGE=toc&amp;D=yrovft&amp;AN=00009173-000000000-00000","http://ovidsp.ovid.com/ovidweb.cgi?T=JS&amp;NEWS=n&amp;CSC=Y&amp;PAGE=toc&amp;D=yrovft&amp;AN=00009173-000000000-00000")</f>
        <v>http://ovidsp.ovid.com/ovidweb.cgi?T=JS&amp;NEWS=n&amp;CSC=Y&amp;PAGE=toc&amp;D=yrovft&amp;AN=00009173-000000000-00000</v>
      </c>
    </row>
    <row r="29" spans="1:3" ht="39.75" customHeight="1" x14ac:dyDescent="0.2">
      <c r="A29" s="7" t="s">
        <v>13</v>
      </c>
      <c r="B29" s="5" t="s">
        <v>49</v>
      </c>
      <c r="C29" s="3" t="str">
        <f>HYPERLINK("http://ovidsp.ovid.com/ovidweb.cgi?T=JS&amp;NEWS=n&amp;CSC=Y&amp;PAGE=toc&amp;D=yrovft&amp;AN=00002018-000000000-00000","http://ovidsp.ovid.com/ovidweb.cgi?T=JS&amp;NEWS=n&amp;CSC=Y&amp;PAGE=toc&amp;D=yrovft&amp;AN=00002018-000000000-00000")</f>
        <v>http://ovidsp.ovid.com/ovidweb.cgi?T=JS&amp;NEWS=n&amp;CSC=Y&amp;PAGE=toc&amp;D=yrovft&amp;AN=00002018-000000000-00000</v>
      </c>
    </row>
    <row r="30" spans="1:3" ht="39.75" customHeight="1" x14ac:dyDescent="0.2">
      <c r="A30" s="8"/>
      <c r="B30" s="5" t="s">
        <v>118</v>
      </c>
      <c r="C30" s="3" t="s">
        <v>90</v>
      </c>
    </row>
    <row r="31" spans="1:3" ht="39.75" customHeight="1" x14ac:dyDescent="0.2">
      <c r="A31" s="5" t="s">
        <v>60</v>
      </c>
      <c r="B31" s="5" t="s">
        <v>123</v>
      </c>
      <c r="C31" s="3" t="s">
        <v>91</v>
      </c>
    </row>
    <row r="32" spans="1:3" ht="39.75" customHeight="1" x14ac:dyDescent="0.2">
      <c r="A32" s="7" t="s">
        <v>14</v>
      </c>
      <c r="B32" s="5" t="s">
        <v>50</v>
      </c>
      <c r="C32" s="3" t="str">
        <f>HYPERLINK("http://ovidsp.ovid.com/ovidweb.cgi?T=JS&amp;NEWS=n&amp;CSC=Y&amp;PAGE=toc&amp;D=yrovft&amp;AN=00003495-000000000-00000","http://ovidsp.ovid.com/ovidweb.cgi?T=JS&amp;NEWS=n&amp;CSC=Y&amp;PAGE=toc&amp;D=yrovft&amp;AN=00003495-000000000-00000")</f>
        <v>http://ovidsp.ovid.com/ovidweb.cgi?T=JS&amp;NEWS=n&amp;CSC=Y&amp;PAGE=toc&amp;D=yrovft&amp;AN=00003495-000000000-00000</v>
      </c>
    </row>
    <row r="33" spans="1:3" ht="39.75" customHeight="1" x14ac:dyDescent="0.2">
      <c r="A33" s="8"/>
      <c r="B33" s="5" t="s">
        <v>118</v>
      </c>
      <c r="C33" s="3" t="s">
        <v>92</v>
      </c>
    </row>
    <row r="34" spans="1:3" ht="39.75" customHeight="1" x14ac:dyDescent="0.2">
      <c r="A34" s="5" t="s">
        <v>62</v>
      </c>
      <c r="B34" s="5" t="s">
        <v>124</v>
      </c>
      <c r="C34" s="3" t="s">
        <v>93</v>
      </c>
    </row>
    <row r="35" spans="1:3" ht="39.75" customHeight="1" x14ac:dyDescent="0.2">
      <c r="A35" s="7" t="s">
        <v>15</v>
      </c>
      <c r="B35" s="5" t="s">
        <v>95</v>
      </c>
      <c r="C35" s="3" t="str">
        <f>HYPERLINK("http://ovidsp.ovid.com/ovidweb.cgi?T=JS&amp;NEWS=n&amp;CSC=Y&amp;PAGE=toc&amp;D=yrovft&amp;AN=00002512-000000000-00000","http://ovidsp.ovid.com/ovidweb.cgi?T=JS&amp;NEWS=n&amp;CSC=Y&amp;PAGE=toc&amp;D=yrovft&amp;AN=00002512-000000000-00000")</f>
        <v>http://ovidsp.ovid.com/ovidweb.cgi?T=JS&amp;NEWS=n&amp;CSC=Y&amp;PAGE=toc&amp;D=yrovft&amp;AN=00002512-000000000-00000</v>
      </c>
    </row>
    <row r="36" spans="1:3" ht="39.75" customHeight="1" x14ac:dyDescent="0.2">
      <c r="A36" s="8"/>
      <c r="B36" s="5" t="s">
        <v>125</v>
      </c>
      <c r="C36" s="3" t="s">
        <v>94</v>
      </c>
    </row>
    <row r="37" spans="1:3" ht="39.75" customHeight="1" x14ac:dyDescent="0.2">
      <c r="A37" s="7" t="s">
        <v>16</v>
      </c>
      <c r="B37" s="5" t="s">
        <v>96</v>
      </c>
      <c r="C37" s="3" t="str">
        <f>HYPERLINK("http://ovidsp.ovid.com/ovidweb.cgi?T=JS&amp;NEWS=n&amp;CSC=Y&amp;PAGE=toc&amp;D=yrovft&amp;AN=00042310-000000000-00000","http://ovidsp.ovid.com/ovidweb.cgi?T=JS&amp;NEWS=n&amp;CSC=Y&amp;PAGE=toc&amp;D=yrovft&amp;AN=00042310-000000000-00000")</f>
        <v>http://ovidsp.ovid.com/ovidweb.cgi?T=JS&amp;NEWS=n&amp;CSC=Y&amp;PAGE=toc&amp;D=yrovft&amp;AN=00042310-000000000-00000</v>
      </c>
    </row>
    <row r="38" spans="1:3" ht="39.75" customHeight="1" x14ac:dyDescent="0.2">
      <c r="A38" s="8"/>
      <c r="B38" s="5" t="s">
        <v>118</v>
      </c>
      <c r="C38" s="3" t="s">
        <v>99</v>
      </c>
    </row>
    <row r="39" spans="1:3" ht="39.75" customHeight="1" x14ac:dyDescent="0.2">
      <c r="A39" s="7" t="s">
        <v>61</v>
      </c>
      <c r="B39" s="5" t="s">
        <v>126</v>
      </c>
      <c r="C39" s="3" t="s">
        <v>97</v>
      </c>
    </row>
    <row r="40" spans="1:3" ht="39.75" customHeight="1" x14ac:dyDescent="0.2">
      <c r="A40" s="8"/>
      <c r="B40" s="5" t="s">
        <v>98</v>
      </c>
      <c r="C40" s="3" t="str">
        <f>HYPERLINK("http://ovidsp.ovid.com/ovidweb.cgi?T=JS&amp;NEWS=n&amp;CSC=Y&amp;PAGE=toc&amp;D=yrovft&amp;AN=00126839-000000000-00000","http://ovidsp.ovid.com/ovidweb.cgi?T=JS&amp;NEWS=n&amp;CSC=Y&amp;PAGE=toc&amp;D=yrovft&amp;AN=00126839-000000000-00000")</f>
        <v>http://ovidsp.ovid.com/ovidweb.cgi?T=JS&amp;NEWS=n&amp;CSC=Y&amp;PAGE=toc&amp;D=yrovft&amp;AN=00126839-000000000-00000</v>
      </c>
    </row>
    <row r="41" spans="1:3" ht="39.75" customHeight="1" x14ac:dyDescent="0.2">
      <c r="A41" s="5" t="s">
        <v>63</v>
      </c>
      <c r="B41" s="5" t="s">
        <v>118</v>
      </c>
      <c r="C41" s="3" t="s">
        <v>100</v>
      </c>
    </row>
    <row r="42" spans="1:3" ht="39.75" customHeight="1" x14ac:dyDescent="0.2">
      <c r="A42" s="5" t="s">
        <v>17</v>
      </c>
      <c r="B42" s="5" t="s">
        <v>43</v>
      </c>
      <c r="C42" s="3" t="str">
        <f>HYPERLINK("http://ovidsp.ovid.com/ovidweb.cgi?T=JS&amp;NEWS=n&amp;CSC=Y&amp;PAGE=toc&amp;D=yrovft&amp;AN=01197065-000000000-00000","http://ovidsp.ovid.com/ovidweb.cgi?T=JS&amp;NEWS=n&amp;CSC=Y&amp;PAGE=toc&amp;D=yrovft&amp;AN=01197065-000000000-00000")</f>
        <v>http://ovidsp.ovid.com/ovidweb.cgi?T=JS&amp;NEWS=n&amp;CSC=Y&amp;PAGE=toc&amp;D=yrovft&amp;AN=01197065-000000000-00000</v>
      </c>
    </row>
    <row r="43" spans="1:3" ht="39.75" customHeight="1" x14ac:dyDescent="0.2">
      <c r="A43" s="5" t="s">
        <v>18</v>
      </c>
      <c r="B43" s="5" t="s">
        <v>101</v>
      </c>
      <c r="C43" s="3" t="str">
        <f>HYPERLINK("http://ovidsp.ovid.com/ovidweb.cgi?T=JS&amp;NEWS=n&amp;CSC=Y&amp;PAGE=toc&amp;D=yrovft&amp;AN=00130813-000000000-00000","http://ovidsp.ovid.com/ovidweb.cgi?T=JS&amp;NEWS=n&amp;CSC=Y&amp;PAGE=toc&amp;D=yrovft&amp;AN=00130813-000000000-00000")</f>
        <v>http://ovidsp.ovid.com/ovidweb.cgi?T=JS&amp;NEWS=n&amp;CSC=Y&amp;PAGE=toc&amp;D=yrovft&amp;AN=00130813-000000000-00000</v>
      </c>
    </row>
    <row r="44" spans="1:3" ht="39.75" customHeight="1" x14ac:dyDescent="0.2">
      <c r="A44" s="7" t="s">
        <v>19</v>
      </c>
      <c r="B44" s="5" t="s">
        <v>127</v>
      </c>
      <c r="C44" s="3" t="s">
        <v>102</v>
      </c>
    </row>
    <row r="45" spans="1:3" ht="39.75" customHeight="1" x14ac:dyDescent="0.2">
      <c r="A45" s="8"/>
      <c r="B45" s="5" t="s">
        <v>43</v>
      </c>
      <c r="C45" s="3" t="str">
        <f>HYPERLINK("http://ovidsp.ovid.com/ovidweb.cgi?T=JS&amp;NEWS=n&amp;CSC=Y&amp;PAGE=toc&amp;D=yrovft&amp;AN=00151642-000000000-00000","http://ovidsp.ovid.com/ovidweb.cgi?T=JS&amp;NEWS=n&amp;CSC=Y&amp;PAGE=toc&amp;D=yrovft&amp;AN=00151642-000000000-00000")</f>
        <v>http://ovidsp.ovid.com/ovidweb.cgi?T=JS&amp;NEWS=n&amp;CSC=Y&amp;PAGE=toc&amp;D=yrovft&amp;AN=00151642-000000000-00000</v>
      </c>
    </row>
    <row r="46" spans="1:3" ht="39.75" customHeight="1" x14ac:dyDescent="0.2">
      <c r="A46" s="5" t="s">
        <v>64</v>
      </c>
      <c r="B46" s="5" t="s">
        <v>128</v>
      </c>
      <c r="C46" s="3" t="s">
        <v>103</v>
      </c>
    </row>
    <row r="47" spans="1:3" ht="39.75" customHeight="1" x14ac:dyDescent="0.2">
      <c r="A47" s="5" t="s">
        <v>20</v>
      </c>
      <c r="B47" s="5" t="s">
        <v>104</v>
      </c>
      <c r="C47" s="3" t="str">
        <f>HYPERLINK("http://ovidsp.ovid.com/ovidweb.cgi?T=JS&amp;NEWS=n&amp;CSC=Y&amp;PAGE=toc&amp;D=yrovft&amp;AN=00225130-000000000-00000","http://ovidsp.ovid.com/ovidweb.cgi?T=JS&amp;NEWS=n&amp;CSC=Y&amp;PAGE=toc&amp;D=yrovft&amp;AN=00225130-000000000-00000")</f>
        <v>http://ovidsp.ovid.com/ovidweb.cgi?T=JS&amp;NEWS=n&amp;CSC=Y&amp;PAGE=toc&amp;D=yrovft&amp;AN=00225130-000000000-00000</v>
      </c>
    </row>
    <row r="48" spans="1:3" ht="39.75" customHeight="1" x14ac:dyDescent="0.2">
      <c r="A48" s="5" t="s">
        <v>21</v>
      </c>
      <c r="B48" s="5" t="s">
        <v>105</v>
      </c>
      <c r="C48" s="3" t="str">
        <f>HYPERLINK("http://ovidsp.ovid.com/ovidweb.cgi?T=JS&amp;NEWS=n&amp;CSC=Y&amp;PAGE=toc&amp;D=yrovft&amp;AN=00128413-000000000-00000","http://ovidsp.ovid.com/ovidweb.cgi?T=JS&amp;NEWS=n&amp;CSC=Y&amp;PAGE=toc&amp;D=yrovft&amp;AN=00128413-000000000-00000")</f>
        <v>http://ovidsp.ovid.com/ovidweb.cgi?T=JS&amp;NEWS=n&amp;CSC=Y&amp;PAGE=toc&amp;D=yrovft&amp;AN=00128413-000000000-00000</v>
      </c>
    </row>
    <row r="49" spans="1:3" ht="39.75" customHeight="1" x14ac:dyDescent="0.2">
      <c r="A49" s="5" t="s">
        <v>22</v>
      </c>
      <c r="B49" s="5" t="s">
        <v>51</v>
      </c>
      <c r="C49" s="3" t="str">
        <f>HYPERLINK("http://ovidsp.ovid.com/ovidweb.cgi?T=JS&amp;NEWS=n&amp;CSC=Y&amp;PAGE=toc&amp;D=yrovft&amp;AN=00124363-000000000-00000","http://ovidsp.ovid.com/ovidweb.cgi?T=JS&amp;NEWS=n&amp;CSC=Y&amp;PAGE=toc&amp;D=yrovft&amp;AN=00124363-000000000-00000")</f>
        <v>http://ovidsp.ovid.com/ovidweb.cgi?T=JS&amp;NEWS=n&amp;CSC=Y&amp;PAGE=toc&amp;D=yrovft&amp;AN=00124363-000000000-00000</v>
      </c>
    </row>
    <row r="50" spans="1:3" ht="39.75" customHeight="1" x14ac:dyDescent="0.2">
      <c r="A50" s="5" t="s">
        <v>23</v>
      </c>
      <c r="B50" s="5" t="s">
        <v>106</v>
      </c>
      <c r="C50" s="3" t="str">
        <f>HYPERLINK("http://ovidsp.ovid.com/ovidweb.cgi?T=JS&amp;NEWS=n&amp;CSC=Y&amp;PAGE=toc&amp;D=yrovft&amp;AN=00005748-000000000-00000","http://ovidsp.ovid.com/ovidweb.cgi?T=JS&amp;NEWS=n&amp;CSC=Y&amp;PAGE=toc&amp;D=yrovft&amp;AN=00005748-000000000-00000")</f>
        <v>http://ovidsp.ovid.com/ovidweb.cgi?T=JS&amp;NEWS=n&amp;CSC=Y&amp;PAGE=toc&amp;D=yrovft&amp;AN=00005748-000000000-00000</v>
      </c>
    </row>
    <row r="51" spans="1:3" ht="39.75" customHeight="1" x14ac:dyDescent="0.2">
      <c r="A51" s="5" t="s">
        <v>24</v>
      </c>
      <c r="B51" s="5" t="s">
        <v>107</v>
      </c>
      <c r="C51" s="3" t="str">
        <f>HYPERLINK("http://ovidsp.ovid.com/ovidweb.cgi?T=JS&amp;NEWS=n&amp;CSC=Y&amp;PAGE=toc&amp;D=yrovft&amp;AN=00005813-000000000-00000","http://ovidsp.ovid.com/ovidweb.cgi?T=JS&amp;NEWS=n&amp;CSC=Y&amp;PAGE=toc&amp;D=yrovft&amp;AN=00005813-000000000-00000")</f>
        <v>http://ovidsp.ovid.com/ovidweb.cgi?T=JS&amp;NEWS=n&amp;CSC=Y&amp;PAGE=toc&amp;D=yrovft&amp;AN=00005813-000000000-00000</v>
      </c>
    </row>
    <row r="52" spans="1:3" ht="39.75" customHeight="1" x14ac:dyDescent="0.2">
      <c r="A52" s="5" t="s">
        <v>25</v>
      </c>
      <c r="B52" s="5" t="s">
        <v>51</v>
      </c>
      <c r="C52" s="3" t="str">
        <f>HYPERLINK("http://ovidsp.ovid.com/ovidweb.cgi?T=JS&amp;NEWS=n&amp;CSC=Y&amp;PAGE=toc&amp;D=yrovft&amp;AN=00066982-000000000-00000","http://ovidsp.ovid.com/ovidweb.cgi?T=JS&amp;NEWS=n&amp;CSC=Y&amp;PAGE=toc&amp;D=yrovft&amp;AN=00066982-000000000-00000")</f>
        <v>http://ovidsp.ovid.com/ovidweb.cgi?T=JS&amp;NEWS=n&amp;CSC=Y&amp;PAGE=toc&amp;D=yrovft&amp;AN=00066982-000000000-00000</v>
      </c>
    </row>
    <row r="53" spans="1:3" ht="39.75" customHeight="1" x14ac:dyDescent="0.2">
      <c r="A53" s="5" t="s">
        <v>65</v>
      </c>
      <c r="B53" s="5" t="s">
        <v>129</v>
      </c>
      <c r="C53" s="3" t="s">
        <v>108</v>
      </c>
    </row>
    <row r="54" spans="1:3" ht="39.75" customHeight="1" x14ac:dyDescent="0.2">
      <c r="A54" s="5" t="s">
        <v>66</v>
      </c>
      <c r="B54" s="5" t="s">
        <v>130</v>
      </c>
      <c r="C54" s="3" t="s">
        <v>109</v>
      </c>
    </row>
    <row r="55" spans="1:3" ht="39.75" customHeight="1" x14ac:dyDescent="0.2">
      <c r="A55" s="5" t="s">
        <v>67</v>
      </c>
      <c r="B55" s="5" t="s">
        <v>131</v>
      </c>
      <c r="C55" s="3" t="s">
        <v>110</v>
      </c>
    </row>
    <row r="56" spans="1:3" ht="39.75" customHeight="1" x14ac:dyDescent="0.2">
      <c r="A56" s="5" t="s">
        <v>68</v>
      </c>
      <c r="B56" s="5" t="s">
        <v>132</v>
      </c>
      <c r="C56" s="3" t="s">
        <v>111</v>
      </c>
    </row>
    <row r="57" spans="1:3" ht="39.75" customHeight="1" x14ac:dyDescent="0.2">
      <c r="A57" s="5" t="s">
        <v>26</v>
      </c>
      <c r="B57" s="5" t="s">
        <v>133</v>
      </c>
      <c r="C57" s="3" t="str">
        <f>HYPERLINK("http://ovidsp.ovid.com/ovidweb.cgi?T=JS&amp;NEWS=n&amp;CSC=Y&amp;PAGE=toc&amp;D=yrovft&amp;AN=00128072-000000000-00000","http://ovidsp.ovid.com/ovidweb.cgi?T=JS&amp;NEWS=n&amp;CSC=Y&amp;PAGE=toc&amp;D=yrovft&amp;AN=00128072-000000000-00000")</f>
        <v>http://ovidsp.ovid.com/ovidweb.cgi?T=JS&amp;NEWS=n&amp;CSC=Y&amp;PAGE=toc&amp;D=yrovft&amp;AN=00128072-000000000-00000</v>
      </c>
    </row>
    <row r="58" spans="1:3" ht="39.75" customHeight="1" x14ac:dyDescent="0.2">
      <c r="A58" s="5" t="s">
        <v>69</v>
      </c>
      <c r="B58" s="5" t="s">
        <v>128</v>
      </c>
      <c r="C58" s="3" t="s">
        <v>134</v>
      </c>
    </row>
    <row r="59" spans="1:3" ht="39.75" customHeight="1" x14ac:dyDescent="0.2">
      <c r="A59" s="7" t="s">
        <v>27</v>
      </c>
      <c r="B59" s="5" t="s">
        <v>136</v>
      </c>
      <c r="C59" s="3" t="s">
        <v>135</v>
      </c>
    </row>
    <row r="60" spans="1:3" ht="39.75" customHeight="1" x14ac:dyDescent="0.2">
      <c r="A60" s="8"/>
      <c r="B60" s="5" t="s">
        <v>41</v>
      </c>
      <c r="C60" s="3" t="str">
        <f>HYPERLINK("http://ovidsp.ovid.com/ovidweb.cgi?T=JS&amp;NEWS=n&amp;CSC=Y&amp;PAGE=toc&amp;D=yrovft&amp;AN=00148581-000000000-00000","http://ovidsp.ovid.com/ovidweb.cgi?T=JS&amp;NEWS=n&amp;CSC=Y&amp;PAGE=toc&amp;D=yrovft&amp;AN=00148581-000000000-00000")</f>
        <v>http://ovidsp.ovid.com/ovidweb.cgi?T=JS&amp;NEWS=n&amp;CSC=Y&amp;PAGE=toc&amp;D=yrovft&amp;AN=00148581-000000000-00000</v>
      </c>
    </row>
    <row r="61" spans="1:3" ht="39.75" customHeight="1" x14ac:dyDescent="0.2">
      <c r="A61" s="5" t="s">
        <v>28</v>
      </c>
      <c r="B61" s="5" t="s">
        <v>43</v>
      </c>
      <c r="C61" s="3" t="str">
        <f>HYPERLINK("http://ovidsp.ovid.com/ovidweb.cgi?T=JS&amp;NEWS=n&amp;CSC=Y&amp;PAGE=toc&amp;D=yrovft&amp;AN=00151496-000000000-00000","http://ovidsp.ovid.com/ovidweb.cgi?T=JS&amp;NEWS=n&amp;CSC=Y&amp;PAGE=toc&amp;D=yrovft&amp;AN=00151496-000000000-00000")</f>
        <v>http://ovidsp.ovid.com/ovidweb.cgi?T=JS&amp;NEWS=n&amp;CSC=Y&amp;PAGE=toc&amp;D=yrovft&amp;AN=00151496-000000000-00000</v>
      </c>
    </row>
    <row r="62" spans="1:3" ht="39.75" customHeight="1" x14ac:dyDescent="0.2">
      <c r="A62" s="5" t="s">
        <v>29</v>
      </c>
      <c r="B62" s="5" t="s">
        <v>137</v>
      </c>
      <c r="C62" s="3" t="str">
        <f>HYPERLINK("http://ovidsp.ovid.com/ovidweb.cgi?T=JS&amp;NEWS=n&amp;CSC=Y&amp;PAGE=toc&amp;D=yrovft&amp;AN=00024678-000000000-00000","http://ovidsp.ovid.com/ovidweb.cgi?T=JS&amp;NEWS=n&amp;CSC=Y&amp;PAGE=toc&amp;D=yrovft&amp;AN=00024678-000000000-00000")</f>
        <v>http://ovidsp.ovid.com/ovidweb.cgi?T=JS&amp;NEWS=n&amp;CSC=Y&amp;PAGE=toc&amp;D=yrovft&amp;AN=00024678-000000000-00000</v>
      </c>
    </row>
    <row r="63" spans="1:3" ht="39.75" customHeight="1" x14ac:dyDescent="0.2">
      <c r="A63" s="5" t="s">
        <v>71</v>
      </c>
      <c r="B63" s="5" t="s">
        <v>129</v>
      </c>
      <c r="C63" s="3" t="s">
        <v>138</v>
      </c>
    </row>
    <row r="64" spans="1:3" ht="39.75" customHeight="1" x14ac:dyDescent="0.2">
      <c r="A64" s="7" t="s">
        <v>161</v>
      </c>
      <c r="B64" s="5" t="s">
        <v>52</v>
      </c>
      <c r="C64" s="3" t="str">
        <f>HYPERLINK("http://ovidsp.ovid.com/ovidweb.cgi?T=JS&amp;NEWS=n&amp;CSC=Y&amp;PAGE=toc&amp;D=yrovft&amp;AN=00019053-000000000-00000","http://ovidsp.ovid.com/ovidweb.cgi?T=JS&amp;NEWS=n&amp;CSC=Y&amp;PAGE=toc&amp;D=yrovft&amp;AN=00019053-000000000-00000")</f>
        <v>http://ovidsp.ovid.com/ovidweb.cgi?T=JS&amp;NEWS=n&amp;CSC=Y&amp;PAGE=toc&amp;D=yrovft&amp;AN=00019053-000000000-00000</v>
      </c>
    </row>
    <row r="65" spans="1:3" ht="39.75" customHeight="1" x14ac:dyDescent="0.2">
      <c r="A65" s="8"/>
      <c r="B65" s="5" t="s">
        <v>140</v>
      </c>
      <c r="C65" s="3" t="s">
        <v>139</v>
      </c>
    </row>
    <row r="66" spans="1:3" ht="39.75" customHeight="1" x14ac:dyDescent="0.2">
      <c r="A66" s="5" t="s">
        <v>72</v>
      </c>
      <c r="B66" s="5" t="s">
        <v>142</v>
      </c>
      <c r="C66" s="3" t="s">
        <v>141</v>
      </c>
    </row>
    <row r="67" spans="1:3" ht="39.75" customHeight="1" x14ac:dyDescent="0.2">
      <c r="A67" s="5" t="s">
        <v>31</v>
      </c>
      <c r="B67" s="5" t="s">
        <v>146</v>
      </c>
      <c r="C67" s="3" t="str">
        <f>HYPERLINK("http://ovidsp.ovid.com/ovidweb.cgi?T=JS&amp;NEWS=n&amp;CSC=Y&amp;PAGE=toc&amp;D=yrovft&amp;AN=00128414-000000000-00000","http://ovidsp.ovid.com/ovidweb.cgi?T=JS&amp;NEWS=n&amp;CSC=Y&amp;PAGE=toc&amp;D=yrovft&amp;AN=00128414-000000000-00000")</f>
        <v>http://ovidsp.ovid.com/ovidweb.cgi?T=JS&amp;NEWS=n&amp;CSC=Y&amp;PAGE=toc&amp;D=yrovft&amp;AN=00128414-000000000-00000</v>
      </c>
    </row>
    <row r="68" spans="1:3" ht="39.75" customHeight="1" x14ac:dyDescent="0.2">
      <c r="A68" s="7" t="s">
        <v>30</v>
      </c>
      <c r="B68" s="5" t="s">
        <v>145</v>
      </c>
      <c r="C68" s="3" t="s">
        <v>144</v>
      </c>
    </row>
    <row r="69" spans="1:3" ht="39.75" customHeight="1" x14ac:dyDescent="0.2">
      <c r="A69" s="8"/>
      <c r="B69" s="5" t="s">
        <v>143</v>
      </c>
      <c r="C69" s="3" t="str">
        <f>HYPERLINK("http://ovidsp.ovid.com/ovidweb.cgi?T=JS&amp;NEWS=n&amp;CSC=Y&amp;PAGE=toc&amp;D=yrovft&amp;AN=00151234-000000000-00000","http://ovidsp.ovid.com/ovidweb.cgi?T=JS&amp;NEWS=n&amp;CSC=Y&amp;PAGE=toc&amp;D=yrovft&amp;AN=00151234-000000000-00000")</f>
        <v>http://ovidsp.ovid.com/ovidweb.cgi?T=JS&amp;NEWS=n&amp;CSC=Y&amp;PAGE=toc&amp;D=yrovft&amp;AN=00151234-000000000-00000</v>
      </c>
    </row>
    <row r="70" spans="1:3" ht="39.75" customHeight="1" x14ac:dyDescent="0.2">
      <c r="A70" s="5" t="s">
        <v>32</v>
      </c>
      <c r="B70" s="5" t="s">
        <v>147</v>
      </c>
      <c r="C70" s="3" t="str">
        <f>HYPERLINK("http://ovidsp.ovid.com/ovidweb.cgi?T=JS&amp;NEWS=n&amp;CSC=Y&amp;PAGE=toc&amp;D=yrovft&amp;AN=00820935-000000000-00000","http://ovidsp.ovid.com/ovidweb.cgi?T=JS&amp;NEWS=n&amp;CSC=Y&amp;PAGE=toc&amp;D=yrovft&amp;AN=00820935-000000000-00000")</f>
        <v>http://ovidsp.ovid.com/ovidweb.cgi?T=JS&amp;NEWS=n&amp;CSC=Y&amp;PAGE=toc&amp;D=yrovft&amp;AN=00820935-000000000-00000</v>
      </c>
    </row>
    <row r="71" spans="1:3" ht="39.75" customHeight="1" x14ac:dyDescent="0.2">
      <c r="A71" s="5" t="s">
        <v>73</v>
      </c>
      <c r="B71" s="5" t="s">
        <v>149</v>
      </c>
      <c r="C71" s="3" t="s">
        <v>148</v>
      </c>
    </row>
    <row r="72" spans="1:3" ht="39.75" customHeight="1" x14ac:dyDescent="0.2">
      <c r="A72" s="5" t="s">
        <v>33</v>
      </c>
      <c r="B72" s="5" t="s">
        <v>150</v>
      </c>
      <c r="C72" s="3" t="str">
        <f>HYPERLINK("http://ovidsp.ovid.com/ovidweb.cgi?T=JS&amp;NEWS=n&amp;CSC=Y&amp;PAGE=toc&amp;D=yrovft&amp;AN=00226319-000000000-00000","http://ovidsp.ovid.com/ovidweb.cgi?T=JS&amp;NEWS=n&amp;CSC=Y&amp;PAGE=toc&amp;D=yrovft&amp;AN=00226319-000000000-00000")</f>
        <v>http://ovidsp.ovid.com/ovidweb.cgi?T=JS&amp;NEWS=n&amp;CSC=Y&amp;PAGE=toc&amp;D=yrovft&amp;AN=00226319-000000000-00000</v>
      </c>
    </row>
    <row r="73" spans="1:3" ht="39.75" customHeight="1" x14ac:dyDescent="0.2">
      <c r="A73" s="7" t="s">
        <v>34</v>
      </c>
      <c r="B73" s="5" t="s">
        <v>151</v>
      </c>
      <c r="C73" s="3" t="str">
        <f>HYPERLINK("http://ovidsp.ovid.com/ovidweb.cgi?T=JS&amp;NEWS=n&amp;CSC=Y&amp;PAGE=toc&amp;D=yrovft&amp;AN=00128415-000000000-00000","http://ovidsp.ovid.com/ovidweb.cgi?T=JS&amp;NEWS=n&amp;CSC=Y&amp;PAGE=toc&amp;D=yrovft&amp;AN=00128415-000000000-00000")</f>
        <v>http://ovidsp.ovid.com/ovidweb.cgi?T=JS&amp;NEWS=n&amp;CSC=Y&amp;PAGE=toc&amp;D=yrovft&amp;AN=00128415-000000000-00000</v>
      </c>
    </row>
    <row r="74" spans="1:3" ht="39.75" customHeight="1" x14ac:dyDescent="0.2">
      <c r="A74" s="8"/>
      <c r="B74" s="5" t="s">
        <v>153</v>
      </c>
      <c r="C74" s="3" t="s">
        <v>152</v>
      </c>
    </row>
    <row r="75" spans="1:3" ht="39.75" customHeight="1" x14ac:dyDescent="0.2">
      <c r="A75" s="5" t="s">
        <v>74</v>
      </c>
      <c r="B75" s="5" t="s">
        <v>155</v>
      </c>
      <c r="C75" s="3" t="s">
        <v>154</v>
      </c>
    </row>
    <row r="76" spans="1:3" ht="39.75" customHeight="1" x14ac:dyDescent="0.2">
      <c r="A76" s="7" t="s">
        <v>35</v>
      </c>
      <c r="B76" s="5" t="s">
        <v>156</v>
      </c>
      <c r="C76" s="3" t="str">
        <f>HYPERLINK("http://ovidsp.ovid.com/ovidweb.cgi?T=JS&amp;NEWS=n&amp;CSC=Y&amp;PAGE=toc&amp;D=yrovft&amp;AN=00007256-000000000-00000","http://ovidsp.ovid.com/ovidweb.cgi?T=JS&amp;NEWS=n&amp;CSC=Y&amp;PAGE=toc&amp;D=yrovft&amp;AN=00007256-000000000-00000")</f>
        <v>http://ovidsp.ovid.com/ovidweb.cgi?T=JS&amp;NEWS=n&amp;CSC=Y&amp;PAGE=toc&amp;D=yrovft&amp;AN=00007256-000000000-00000</v>
      </c>
    </row>
    <row r="77" spans="1:3" ht="39.75" customHeight="1" x14ac:dyDescent="0.2">
      <c r="A77" s="8"/>
      <c r="B77" s="5" t="s">
        <v>164</v>
      </c>
      <c r="C77" s="3" t="s">
        <v>165</v>
      </c>
    </row>
    <row r="78" spans="1:3" ht="39.75" customHeight="1" x14ac:dyDescent="0.2">
      <c r="A78" s="5" t="s">
        <v>75</v>
      </c>
      <c r="B78" s="5" t="s">
        <v>158</v>
      </c>
      <c r="C78" s="3" t="s">
        <v>157</v>
      </c>
    </row>
    <row r="79" spans="1:3" ht="39.75" customHeight="1" x14ac:dyDescent="0.2">
      <c r="A79" s="5" t="s">
        <v>70</v>
      </c>
      <c r="B79" s="5" t="s">
        <v>160</v>
      </c>
      <c r="C79" s="3" t="s">
        <v>159</v>
      </c>
    </row>
    <row r="80" spans="1:3" ht="39.75" customHeight="1" x14ac:dyDescent="0.2">
      <c r="A80" s="5" t="s">
        <v>36</v>
      </c>
      <c r="B80" s="5" t="s">
        <v>43</v>
      </c>
      <c r="C80" s="3" t="str">
        <f>HYPERLINK("http://ovidsp.ovid.com/ovidweb.cgi?T=JS&amp;NEWS=n&amp;CSC=Y&amp;PAGE=toc&amp;D=yrovft&amp;AN=00139709-000000000-00000","http://ovidsp.ovid.com/ovidweb.cgi?T=JS&amp;NEWS=n&amp;CSC=Y&amp;PAGE=toc&amp;D=yrovft&amp;AN=00139709-000000000-00000")</f>
        <v>http://ovidsp.ovid.com/ovidweb.cgi?T=JS&amp;NEWS=n&amp;CSC=Y&amp;PAGE=toc&amp;D=yrovft&amp;AN=00139709-000000000-00000</v>
      </c>
    </row>
    <row r="81" spans="1:3" ht="39.75" customHeight="1" x14ac:dyDescent="0.2">
      <c r="A81" s="5" t="s">
        <v>37</v>
      </c>
      <c r="B81" s="5" t="s">
        <v>41</v>
      </c>
      <c r="C81" s="3" t="str">
        <f>HYPERLINK("http://ovidsp.ovid.com/ovidweb.cgi?T=JS&amp;NEWS=n&amp;CSC=Y&amp;PAGE=toc&amp;D=yrovft&amp;AN=00024677-000000000-00000","http://ovidsp.ovid.com/ovidweb.cgi?T=JS&amp;NEWS=n&amp;CSC=Y&amp;PAGE=toc&amp;D=yrovft&amp;AN=00024677-000000000-00000")</f>
        <v>http://ovidsp.ovid.com/ovidweb.cgi?T=JS&amp;NEWS=n&amp;CSC=Y&amp;PAGE=toc&amp;D=yrovft&amp;AN=00024677-000000000-00000</v>
      </c>
    </row>
    <row r="82" spans="1:3" ht="39.75" customHeight="1" x14ac:dyDescent="0.2">
      <c r="A82" s="5" t="s">
        <v>38</v>
      </c>
      <c r="B82" s="5" t="s">
        <v>45</v>
      </c>
      <c r="C82" s="3" t="str">
        <f>HYPERLINK("http://ovidsp.ovid.com/ovidweb.cgi?T=JS&amp;NEWS=n&amp;CSC=Y&amp;PAGE=toc&amp;D=yrovft&amp;AN=00151829-000000000-00000","http://ovidsp.ovid.com/ovidweb.cgi?T=JS&amp;NEWS=n&amp;CSC=Y&amp;PAGE=toc&amp;D=yrovft&amp;AN=00151829-000000000-00000")</f>
        <v>http://ovidsp.ovid.com/ovidweb.cgi?T=JS&amp;NEWS=n&amp;CSC=Y&amp;PAGE=toc&amp;D=yrovft&amp;AN=00151829-000000000-00000</v>
      </c>
    </row>
  </sheetData>
  <sortState ref="A2:C82">
    <sortCondition ref="A1"/>
  </sortState>
  <mergeCells count="18">
    <mergeCell ref="A76:A77"/>
    <mergeCell ref="A44:A45"/>
    <mergeCell ref="A59:A60"/>
    <mergeCell ref="A64:A65"/>
    <mergeCell ref="A68:A69"/>
    <mergeCell ref="A73:A74"/>
    <mergeCell ref="A39:A40"/>
    <mergeCell ref="A5:A6"/>
    <mergeCell ref="A7:A8"/>
    <mergeCell ref="A13:A14"/>
    <mergeCell ref="A15:A16"/>
    <mergeCell ref="A18:A19"/>
    <mergeCell ref="A21:A22"/>
    <mergeCell ref="A23:A24"/>
    <mergeCell ref="A29:A30"/>
    <mergeCell ref="A32:A33"/>
    <mergeCell ref="A35:A36"/>
    <mergeCell ref="A37:A38"/>
  </mergeCells>
  <phoneticPr fontId="2" type="noConversion"/>
  <hyperlinks>
    <hyperlink ref="C2" r:id="rId1"/>
    <hyperlink ref="C5" r:id="rId2"/>
    <hyperlink ref="C7" r:id="rId3"/>
    <hyperlink ref="C13" r:id="rId4"/>
    <hyperlink ref="C15" r:id="rId5"/>
    <hyperlink ref="C17" r:id="rId6"/>
    <hyperlink ref="C19" r:id="rId7"/>
    <hyperlink ref="C22" r:id="rId8"/>
    <hyperlink ref="C24" r:id="rId9"/>
    <hyperlink ref="C25" r:id="rId10"/>
    <hyperlink ref="C26" r:id="rId11"/>
    <hyperlink ref="C30" r:id="rId12"/>
    <hyperlink ref="C31" r:id="rId13"/>
    <hyperlink ref="C33" r:id="rId14"/>
    <hyperlink ref="C34" r:id="rId15"/>
    <hyperlink ref="C36" r:id="rId16"/>
    <hyperlink ref="C38" r:id="rId17"/>
    <hyperlink ref="C39" r:id="rId18"/>
    <hyperlink ref="C41" r:id="rId19"/>
    <hyperlink ref="C44" r:id="rId20"/>
    <hyperlink ref="C46" r:id="rId21"/>
    <hyperlink ref="C53" r:id="rId22"/>
    <hyperlink ref="C54" r:id="rId23"/>
    <hyperlink ref="C55" r:id="rId24"/>
    <hyperlink ref="C56" r:id="rId25"/>
    <hyperlink ref="C58" r:id="rId26"/>
    <hyperlink ref="C59" r:id="rId27"/>
    <hyperlink ref="C63" r:id="rId28"/>
    <hyperlink ref="C65" r:id="rId29"/>
    <hyperlink ref="C66" r:id="rId30"/>
    <hyperlink ref="C68" r:id="rId31"/>
    <hyperlink ref="C71" r:id="rId32"/>
    <hyperlink ref="C74" r:id="rId33"/>
    <hyperlink ref="C75" r:id="rId34"/>
    <hyperlink ref="C78" r:id="rId35"/>
    <hyperlink ref="C79" r:id="rId36"/>
    <hyperlink ref="C77" r:id="rId37"/>
  </hyperlinks>
  <pageMargins left="0.7" right="0.7" top="0.75" bottom="0.75" header="0.3" footer="0.3"/>
  <pageSetup paperSize="9" orientation="portrait"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2017-07-10T03:49:53Z</dcterms:created>
  <dcterms:modified xsi:type="dcterms:W3CDTF">2017-07-11T01:37:03Z</dcterms:modified>
</cp:coreProperties>
</file>